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8\Prilohy\Priloha c. 2 SP - Vykazy vymer\"/>
    </mc:Choice>
  </mc:AlternateContent>
  <bookViews>
    <workbookView xWindow="0" yWindow="0" windowWidth="23010" windowHeight="8160" activeTab="2"/>
  </bookViews>
  <sheets>
    <sheet name="2441" sheetId="10" r:id="rId1"/>
    <sheet name="2463" sheetId="1" r:id="rId2"/>
    <sheet name="2444" sheetId="8" r:id="rId3"/>
    <sheet name="ZV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8" l="1"/>
  <c r="H25" i="8"/>
  <c r="H26" i="8"/>
  <c r="H27" i="8"/>
  <c r="H28" i="8"/>
  <c r="H29" i="8"/>
  <c r="H30" i="8"/>
  <c r="H31" i="8"/>
  <c r="H32" i="8"/>
  <c r="H24" i="1"/>
  <c r="H25" i="1"/>
  <c r="H26" i="1"/>
  <c r="H27" i="1"/>
  <c r="H28" i="1"/>
  <c r="H29" i="1"/>
  <c r="H30" i="1"/>
  <c r="H31" i="1"/>
  <c r="H24" i="10"/>
  <c r="H25" i="10"/>
  <c r="H26" i="10"/>
  <c r="H27" i="10"/>
  <c r="H28" i="10"/>
  <c r="H29" i="10"/>
  <c r="H8" i="7" l="1"/>
  <c r="H23" i="10" l="1"/>
  <c r="B18" i="10"/>
  <c r="H23" i="8"/>
  <c r="B18" i="8"/>
  <c r="G27" i="10" l="1"/>
  <c r="G25" i="10"/>
  <c r="G24" i="10"/>
  <c r="G26" i="8"/>
  <c r="G29" i="8"/>
  <c r="H30" i="10" l="1"/>
  <c r="I5" i="7" s="1"/>
  <c r="H33" i="8"/>
  <c r="I7" i="7" s="1"/>
  <c r="J7" i="7" s="1"/>
  <c r="J5" i="7" l="1"/>
  <c r="K32" i="10"/>
  <c r="J32" i="10"/>
  <c r="K35" i="8"/>
  <c r="J35" i="8"/>
  <c r="G23" i="1" l="1"/>
  <c r="H23" i="1" l="1"/>
  <c r="G28" i="1" l="1"/>
  <c r="G24" i="1"/>
  <c r="G25" i="1"/>
  <c r="H32" i="1" l="1"/>
  <c r="I6" i="7" s="1"/>
  <c r="I8" i="7" s="1"/>
  <c r="J6" i="7" l="1"/>
  <c r="J8" i="7" s="1"/>
  <c r="K34" i="1"/>
  <c r="J34" i="1"/>
</calcChain>
</file>

<file path=xl/sharedStrings.xml><?xml version="1.0" encoding="utf-8"?>
<sst xmlns="http://schemas.openxmlformats.org/spreadsheetml/2006/main" count="212" uniqueCount="85">
  <si>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</si>
  <si>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</si>
  <si>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</si>
  <si>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</si>
  <si>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</si>
  <si>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</si>
  <si>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</si>
  <si>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</si>
  <si>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</si>
  <si>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</si>
  <si>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</si>
  <si>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</si>
  <si>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</si>
  <si>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</si>
  <si>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</si>
  <si>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</si>
  <si>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</si>
  <si>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</si>
  <si>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</si>
  <si>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</si>
  <si>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</si>
  <si>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</si>
  <si>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</si>
  <si>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</si>
  <si>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</si>
  <si>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</si>
  <si>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</si>
  <si>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</si>
  <si>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</si>
  <si>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</si>
  <si>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</si>
  <si>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</si>
  <si>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</si>
  <si>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</si>
  <si>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</si>
  <si>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</si>
  <si>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</si>
  <si>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</si>
  <si>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</si>
  <si>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</si>
  <si>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</si>
  <si>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</si>
  <si>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</si>
  <si>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</si>
  <si>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</si>
  <si>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</si>
  <si>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</si>
  <si>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ZV</t>
  </si>
  <si>
    <t>Miestopis</t>
  </si>
  <si>
    <t>III/2441</t>
  </si>
  <si>
    <t>vybraté úseky v  ckm: 0,853 - 1,486; 9,178 - 9,700; 9,700 - 10,800; 10,800 - 13,500</t>
  </si>
  <si>
    <t>Budča - Turová - Hron. Breznica</t>
  </si>
  <si>
    <t>do 400 mm</t>
  </si>
  <si>
    <t>ACL 16-II s dovozom rozprestrením a zhutnením</t>
  </si>
  <si>
    <t>1,0 kg/m2</t>
  </si>
  <si>
    <r>
      <t>0,5 kg/m</t>
    </r>
    <r>
      <rPr>
        <vertAlign val="superscript"/>
        <sz val="10"/>
        <rFont val="Arial CE"/>
        <charset val="238"/>
      </rPr>
      <t>2</t>
    </r>
  </si>
  <si>
    <t>most</t>
  </si>
  <si>
    <t>Príloha č. 2</t>
  </si>
  <si>
    <t xml:space="preserve">Recyklácia za studena s kombinovaným spojivom(cement a asfaltová emulzia alebo cement a asfaltová pena) </t>
  </si>
  <si>
    <t>III/2441 Budča - Hron. Breznica</t>
  </si>
  <si>
    <t>III/2463 Pliešovce - Zaježová - Vigľašská Huta/Kalinka</t>
  </si>
  <si>
    <t>staničenie v km: 0,525 - 10,464</t>
  </si>
  <si>
    <t>Postrek Infiltračný</t>
  </si>
  <si>
    <t>0,7 kg/m2</t>
  </si>
  <si>
    <t>vybraté úseky v ckm: 0,031 - 0,289; 0,589 - 0,774; 3,729 - 3,949</t>
  </si>
  <si>
    <t>staničenie v km: 0,031 - 3,949</t>
  </si>
  <si>
    <t>III/2444 Zvolenská Slatina - Očová</t>
  </si>
  <si>
    <t>0,031-0,289; 3,729-3,949</t>
  </si>
  <si>
    <t>0,589-0,774</t>
  </si>
  <si>
    <t>III/2463</t>
  </si>
  <si>
    <t>Pliešovce - Záježová - Vigľašská Huta</t>
  </si>
  <si>
    <t>III/2444</t>
  </si>
  <si>
    <t>Zvolenská Slatina - Očová</t>
  </si>
  <si>
    <t>vybraté úseky v ckm: 0,525 - 1,030; 2,015 - 2,155; 3,220 - 4,020; 5,421 - 7,471; 8,184 - 10,464</t>
  </si>
  <si>
    <t>ACL 16-II vysprávky nerovnosti krytu</t>
  </si>
  <si>
    <t>2,015-2,155; 5,421-6,421;6,971-7,471; 8,184-8,644; 8,894-10,464</t>
  </si>
  <si>
    <t>výšková úprava poklopov kanalizačných šácht</t>
  </si>
  <si>
    <t>ks</t>
  </si>
  <si>
    <t>postrek infiltračný</t>
  </si>
  <si>
    <t>Rekonštrukcia ciest II. a III. triedy v okrese ZV - RI 2020</t>
  </si>
  <si>
    <t>Príloha č.1</t>
  </si>
  <si>
    <t xml:space="preserve">Rekonštrukcia ciest II. a III. triedy v okrese ZV </t>
  </si>
  <si>
    <t>Rekonštrukcia ciest II. a III. triedy v okrese ZV</t>
  </si>
  <si>
    <t>Príloha č. 3</t>
  </si>
  <si>
    <t>staničenie v km: 0,000 - 13,500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</si>
</sst>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6" fillId="0" borderId="40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1" xfId="0" applyFill="1" applyBorder="1"/>
    <xf numFmtId="0" fontId="0" fillId="0" borderId="42" xfId="0" applyFill="1" applyBorder="1"/>
    <xf numFmtId="0" fontId="8" fillId="0" borderId="43" xfId="0" applyFont="1" applyFill="1" applyBorder="1"/>
    <xf numFmtId="0" fontId="6" fillId="0" borderId="44" xfId="0" applyFont="1" applyFill="1" applyBorder="1"/>
    <xf numFmtId="164" fontId="6" fillId="0" borderId="43" xfId="0" applyNumberFormat="1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5" xfId="0" applyNumberFormat="1" applyFont="1" applyFill="1" applyBorder="1"/>
    <xf numFmtId="4" fontId="11" fillId="2" borderId="46" xfId="0" applyNumberFormat="1" applyFont="1" applyFill="1" applyBorder="1"/>
    <xf numFmtId="0" fontId="0" fillId="0" borderId="47" xfId="0" applyFill="1" applyBorder="1"/>
    <xf numFmtId="0" fontId="0" fillId="0" borderId="48" xfId="0" applyFill="1" applyBorder="1"/>
    <xf numFmtId="4" fontId="0" fillId="0" borderId="48" xfId="0" applyNumberFormat="1" applyFill="1" applyBorder="1"/>
    <xf numFmtId="4" fontId="12" fillId="0" borderId="48" xfId="0" applyNumberFormat="1" applyFont="1" applyFill="1" applyBorder="1"/>
    <xf numFmtId="0" fontId="12" fillId="0" borderId="48" xfId="0" applyFont="1" applyFill="1" applyBorder="1"/>
    <xf numFmtId="10" fontId="12" fillId="0" borderId="48" xfId="0" applyNumberFormat="1" applyFont="1" applyFill="1" applyBorder="1"/>
    <xf numFmtId="4" fontId="12" fillId="0" borderId="4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0" borderId="22" xfId="0" applyFont="1" applyFill="1" applyBorder="1"/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3" borderId="28" xfId="0" applyFill="1" applyBorder="1" applyAlignment="1">
      <alignment horizontal="center"/>
    </xf>
    <xf numFmtId="166" fontId="0" fillId="3" borderId="28" xfId="0" applyNumberFormat="1" applyFill="1" applyBorder="1" applyAlignment="1">
      <alignment horizontal="center"/>
    </xf>
    <xf numFmtId="43" fontId="0" fillId="3" borderId="30" xfId="2" applyFont="1" applyFill="1" applyBorder="1" applyAlignment="1">
      <alignment horizontal="center"/>
    </xf>
    <xf numFmtId="43" fontId="0" fillId="3" borderId="57" xfId="0" applyNumberFormat="1" applyFill="1" applyBorder="1"/>
    <xf numFmtId="0" fontId="0" fillId="3" borderId="22" xfId="0" applyFill="1" applyBorder="1" applyAlignment="1">
      <alignment horizontal="center"/>
    </xf>
    <xf numFmtId="43" fontId="0" fillId="3" borderId="23" xfId="2" applyFont="1" applyFill="1" applyBorder="1" applyAlignment="1">
      <alignment horizontal="center"/>
    </xf>
    <xf numFmtId="0" fontId="18" fillId="3" borderId="55" xfId="0" applyFont="1" applyFill="1" applyBorder="1" applyAlignment="1">
      <alignment horizontal="center"/>
    </xf>
    <xf numFmtId="164" fontId="6" fillId="0" borderId="0" xfId="0" applyNumberFormat="1" applyFont="1" applyFill="1" applyBorder="1"/>
    <xf numFmtId="43" fontId="0" fillId="3" borderId="0" xfId="0" applyNumberFormat="1" applyFill="1"/>
    <xf numFmtId="0" fontId="18" fillId="3" borderId="0" xfId="0" applyFont="1" applyFill="1" applyBorder="1" applyAlignment="1"/>
    <xf numFmtId="0" fontId="0" fillId="3" borderId="28" xfId="0" applyFill="1" applyBorder="1" applyAlignment="1">
      <alignment horizontal="left"/>
    </xf>
    <xf numFmtId="0" fontId="0" fillId="3" borderId="0" xfId="0" applyFill="1"/>
    <xf numFmtId="0" fontId="0" fillId="0" borderId="59" xfId="0" applyFill="1" applyBorder="1"/>
    <xf numFmtId="0" fontId="0" fillId="0" borderId="51" xfId="0" applyFill="1" applyBorder="1"/>
    <xf numFmtId="0" fontId="0" fillId="0" borderId="60" xfId="0" applyFill="1" applyBorder="1"/>
    <xf numFmtId="166" fontId="0" fillId="3" borderId="22" xfId="0" applyNumberFormat="1" applyFill="1" applyBorder="1" applyAlignment="1">
      <alignment horizontal="center"/>
    </xf>
    <xf numFmtId="43" fontId="18" fillId="3" borderId="15" xfId="2" applyFont="1" applyFill="1" applyBorder="1" applyAlignment="1">
      <alignment horizontal="center"/>
    </xf>
    <xf numFmtId="0" fontId="0" fillId="0" borderId="26" xfId="0" applyFill="1" applyBorder="1" applyAlignment="1">
      <alignment vertical="center"/>
    </xf>
    <xf numFmtId="164" fontId="6" fillId="0" borderId="58" xfId="0" applyNumberFormat="1" applyFont="1" applyFill="1" applyBorder="1"/>
    <xf numFmtId="165" fontId="0" fillId="0" borderId="61" xfId="0" applyNumberFormat="1" applyFont="1" applyFill="1" applyBorder="1" applyAlignment="1">
      <alignment horizontal="right"/>
    </xf>
    <xf numFmtId="4" fontId="11" fillId="0" borderId="62" xfId="0" applyNumberFormat="1" applyFont="1" applyFill="1" applyBorder="1"/>
    <xf numFmtId="4" fontId="11" fillId="0" borderId="63" xfId="0" applyNumberFormat="1" applyFont="1" applyFill="1" applyBorder="1"/>
    <xf numFmtId="0" fontId="0" fillId="0" borderId="64" xfId="1" applyFont="1" applyFill="1" applyBorder="1" applyAlignment="1">
      <alignment horizontal="left"/>
    </xf>
    <xf numFmtId="0" fontId="1" fillId="0" borderId="65" xfId="1" applyFill="1" applyBorder="1" applyAlignment="1">
      <alignment horizontal="left"/>
    </xf>
    <xf numFmtId="0" fontId="1" fillId="0" borderId="66" xfId="1" applyFill="1" applyBorder="1" applyAlignment="1">
      <alignment horizontal="left"/>
    </xf>
    <xf numFmtId="0" fontId="0" fillId="0" borderId="65" xfId="1" applyFont="1" applyFill="1" applyBorder="1"/>
    <xf numFmtId="0" fontId="0" fillId="0" borderId="70" xfId="0" applyFont="1" applyFill="1" applyBorder="1"/>
    <xf numFmtId="0" fontId="6" fillId="0" borderId="70" xfId="0" applyFont="1" applyFill="1" applyBorder="1"/>
    <xf numFmtId="164" fontId="6" fillId="0" borderId="70" xfId="0" applyNumberFormat="1" applyFont="1" applyFill="1" applyBorder="1"/>
    <xf numFmtId="0" fontId="0" fillId="0" borderId="73" xfId="0" applyFont="1" applyFill="1" applyBorder="1"/>
    <xf numFmtId="0" fontId="0" fillId="0" borderId="53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22" xfId="0" applyFill="1" applyBorder="1"/>
    <xf numFmtId="0" fontId="0" fillId="0" borderId="22" xfId="0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0" fontId="8" fillId="0" borderId="22" xfId="0" applyFont="1" applyFill="1" applyBorder="1"/>
    <xf numFmtId="0" fontId="6" fillId="0" borderId="74" xfId="1" applyNumberFormat="1" applyFont="1" applyFill="1" applyBorder="1"/>
    <xf numFmtId="164" fontId="6" fillId="0" borderId="75" xfId="0" applyNumberFormat="1" applyFont="1" applyFill="1" applyBorder="1"/>
    <xf numFmtId="0" fontId="0" fillId="3" borderId="21" xfId="0" applyFill="1" applyBorder="1" applyAlignment="1">
      <alignment horizontal="center"/>
    </xf>
    <xf numFmtId="43" fontId="0" fillId="0" borderId="0" xfId="0" applyNumberFormat="1"/>
    <xf numFmtId="0" fontId="0" fillId="3" borderId="54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0" fontId="19" fillId="3" borderId="55" xfId="0" applyFont="1" applyFill="1" applyBorder="1" applyAlignment="1">
      <alignment horizontal="center"/>
    </xf>
    <xf numFmtId="0" fontId="19" fillId="3" borderId="55" xfId="0" applyFont="1" applyFill="1" applyBorder="1" applyAlignment="1">
      <alignment horizontal="center" wrapText="1"/>
    </xf>
    <xf numFmtId="0" fontId="19" fillId="3" borderId="56" xfId="0" applyFont="1" applyFill="1" applyBorder="1" applyAlignment="1">
      <alignment horizontal="center" wrapText="1"/>
    </xf>
    <xf numFmtId="0" fontId="19" fillId="3" borderId="15" xfId="0" applyFont="1" applyFill="1" applyBorder="1" applyAlignment="1">
      <alignment horizontal="center" wrapText="1"/>
    </xf>
    <xf numFmtId="0" fontId="0" fillId="3" borderId="27" xfId="0" applyFill="1" applyBorder="1" applyAlignment="1">
      <alignment horizontal="center"/>
    </xf>
    <xf numFmtId="0" fontId="18" fillId="3" borderId="54" xfId="0" applyFont="1" applyFill="1" applyBorder="1" applyAlignment="1">
      <alignment horizontal="center"/>
    </xf>
    <xf numFmtId="0" fontId="18" fillId="3" borderId="56" xfId="0" applyFont="1" applyFill="1" applyBorder="1" applyAlignment="1">
      <alignment horizontal="center"/>
    </xf>
    <xf numFmtId="43" fontId="18" fillId="3" borderId="17" xfId="2" applyFont="1" applyFill="1" applyBorder="1" applyAlignment="1">
      <alignment horizontal="center"/>
    </xf>
    <xf numFmtId="166" fontId="18" fillId="3" borderId="15" xfId="0" applyNumberFormat="1" applyFont="1" applyFill="1" applyBorder="1" applyAlignment="1">
      <alignment horizontal="center"/>
    </xf>
    <xf numFmtId="0" fontId="0" fillId="0" borderId="76" xfId="1" applyFont="1" applyFill="1" applyBorder="1" applyAlignment="1">
      <alignment horizontal="left"/>
    </xf>
    <xf numFmtId="0" fontId="1" fillId="0" borderId="77" xfId="1" applyFill="1" applyBorder="1" applyAlignment="1">
      <alignment horizontal="left"/>
    </xf>
    <xf numFmtId="0" fontId="1" fillId="0" borderId="78" xfId="1" applyFill="1" applyBorder="1" applyAlignment="1">
      <alignment horizontal="left"/>
    </xf>
    <xf numFmtId="0" fontId="0" fillId="0" borderId="77" xfId="1" applyFont="1" applyFill="1" applyBorder="1"/>
    <xf numFmtId="0" fontId="0" fillId="0" borderId="21" xfId="0" applyFont="1" applyFill="1" applyBorder="1"/>
    <xf numFmtId="0" fontId="0" fillId="0" borderId="21" xfId="0" applyFill="1" applyBorder="1"/>
    <xf numFmtId="2" fontId="21" fillId="0" borderId="0" xfId="0" applyNumberFormat="1" applyFont="1" applyFill="1" applyBorder="1"/>
    <xf numFmtId="0" fontId="0" fillId="0" borderId="21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8" xfId="0" applyFill="1" applyBorder="1" applyAlignment="1">
      <alignment horizontal="left"/>
    </xf>
    <xf numFmtId="166" fontId="0" fillId="0" borderId="22" xfId="0" applyNumberFormat="1" applyFill="1" applyBorder="1" applyAlignment="1">
      <alignment horizontal="center"/>
    </xf>
    <xf numFmtId="166" fontId="0" fillId="0" borderId="28" xfId="0" applyNumberFormat="1" applyFill="1" applyBorder="1" applyAlignment="1">
      <alignment horizontal="center"/>
    </xf>
    <xf numFmtId="43" fontId="0" fillId="0" borderId="23" xfId="2" applyFont="1" applyFill="1" applyBorder="1" applyAlignment="1">
      <alignment horizontal="center"/>
    </xf>
    <xf numFmtId="43" fontId="0" fillId="0" borderId="57" xfId="0" applyNumberFormat="1" applyFill="1" applyBorder="1"/>
    <xf numFmtId="0" fontId="0" fillId="0" borderId="0" xfId="0" applyFill="1"/>
    <xf numFmtId="0" fontId="20" fillId="0" borderId="59" xfId="0" applyFont="1" applyFill="1" applyBorder="1" applyAlignment="1"/>
    <xf numFmtId="0" fontId="20" fillId="0" borderId="51" xfId="0" applyFont="1" applyFill="1" applyBorder="1" applyAlignment="1"/>
    <xf numFmtId="0" fontId="20" fillId="0" borderId="52" xfId="0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67" xfId="1" applyFont="1" applyFill="1" applyBorder="1" applyAlignment="1">
      <alignment horizontal="left"/>
    </xf>
    <xf numFmtId="0" fontId="0" fillId="0" borderId="68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20" fillId="0" borderId="21" xfId="0" applyFont="1" applyFill="1" applyBorder="1" applyAlignment="1"/>
    <xf numFmtId="0" fontId="0" fillId="0" borderId="22" xfId="0" applyFont="1" applyFill="1" applyBorder="1" applyAlignment="1"/>
    <xf numFmtId="0" fontId="0" fillId="0" borderId="21" xfId="1" applyFont="1" applyFill="1" applyBorder="1" applyAlignment="1">
      <alignment vertical="center" wrapText="1"/>
    </xf>
    <xf numFmtId="0" fontId="0" fillId="0" borderId="22" xfId="1" applyFont="1" applyFill="1" applyBorder="1" applyAlignment="1">
      <alignment vertical="center" wrapText="1"/>
    </xf>
    <xf numFmtId="0" fontId="0" fillId="0" borderId="13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20" fillId="0" borderId="71" xfId="0" applyFont="1" applyFill="1" applyBorder="1" applyAlignment="1"/>
    <xf numFmtId="0" fontId="0" fillId="0" borderId="72" xfId="0" applyFont="1" applyFill="1" applyBorder="1" applyAlignment="1"/>
    <xf numFmtId="0" fontId="0" fillId="0" borderId="59" xfId="1" applyFont="1" applyFill="1" applyBorder="1" applyAlignment="1">
      <alignment horizontal="left" vertical="center" wrapText="1"/>
    </xf>
    <xf numFmtId="0" fontId="0" fillId="0" borderId="51" xfId="1" applyFont="1" applyFill="1" applyBorder="1" applyAlignment="1">
      <alignment horizontal="left" vertical="center" wrapText="1"/>
    </xf>
    <xf numFmtId="0" fontId="0" fillId="0" borderId="52" xfId="1" applyFont="1" applyFill="1" applyBorder="1" applyAlignment="1">
      <alignment horizontal="left" vertical="center" wrapText="1"/>
    </xf>
    <xf numFmtId="0" fontId="20" fillId="0" borderId="59" xfId="0" applyFont="1" applyFill="1" applyBorder="1" applyAlignment="1">
      <alignment horizontal="left"/>
    </xf>
    <xf numFmtId="0" fontId="20" fillId="0" borderId="51" xfId="0" applyFont="1" applyFill="1" applyBorder="1" applyAlignment="1">
      <alignment horizontal="left"/>
    </xf>
    <xf numFmtId="0" fontId="20" fillId="0" borderId="52" xfId="0" applyFont="1" applyFill="1" applyBorder="1" applyAlignment="1">
      <alignment horizontal="left"/>
    </xf>
    <xf numFmtId="0" fontId="0" fillId="0" borderId="59" xfId="0" applyFont="1" applyFill="1" applyBorder="1" applyAlignment="1">
      <alignment horizontal="left"/>
    </xf>
    <xf numFmtId="0" fontId="0" fillId="0" borderId="51" xfId="0" applyFont="1" applyFill="1" applyBorder="1" applyAlignment="1">
      <alignment horizontal="left"/>
    </xf>
    <xf numFmtId="0" fontId="0" fillId="0" borderId="52" xfId="0" applyFont="1" applyFill="1" applyBorder="1" applyAlignment="1">
      <alignment horizontal="left"/>
    </xf>
    <xf numFmtId="0" fontId="0" fillId="0" borderId="53" xfId="0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79" xfId="0" applyNumberFormat="1" applyFont="1" applyFill="1" applyBorder="1"/>
    <xf numFmtId="4" fontId="6" fillId="0" borderId="80" xfId="0" applyNumberFormat="1" applyFont="1" applyFill="1" applyBorder="1"/>
    <xf numFmtId="4" fontId="6" fillId="0" borderId="81" xfId="0" applyNumberFormat="1" applyFont="1" applyFill="1" applyBorder="1" applyAlignment="1">
      <alignment vertical="center"/>
    </xf>
    <xf numFmtId="4" fontId="6" fillId="0" borderId="82" xfId="0" applyNumberFormat="1" applyFont="1" applyFill="1" applyBorder="1"/>
    <xf numFmtId="4" fontId="6" fillId="0" borderId="83" xfId="0" applyNumberFormat="1" applyFont="1" applyFill="1" applyBorder="1"/>
    <xf numFmtId="4" fontId="6" fillId="0" borderId="84" xfId="0" applyNumberFormat="1" applyFont="1" applyFill="1" applyBorder="1"/>
    <xf numFmtId="4" fontId="6" fillId="0" borderId="85" xfId="0" applyNumberFormat="1" applyFont="1" applyFill="1" applyBorder="1"/>
    <xf numFmtId="4" fontId="6" fillId="0" borderId="86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87" xfId="0" applyNumberFormat="1" applyFont="1" applyFill="1" applyBorder="1"/>
    <xf numFmtId="165" fontId="0" fillId="0" borderId="23" xfId="0" applyNumberFormat="1" applyFont="1" applyFill="1" applyBorder="1" applyAlignment="1">
      <alignment horizontal="right"/>
    </xf>
    <xf numFmtId="4" fontId="6" fillId="0" borderId="23" xfId="0" applyNumberFormat="1" applyFont="1" applyFill="1" applyBorder="1"/>
    <xf numFmtId="4" fontId="6" fillId="0" borderId="23" xfId="0" applyNumberFormat="1" applyFont="1" applyFill="1" applyBorder="1" applyAlignment="1">
      <alignment vertical="center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zoomScale="85" zoomScaleNormal="85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1" t="s">
        <v>81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59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84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59</v>
      </c>
      <c r="B14" s="9"/>
      <c r="C14" s="9"/>
      <c r="D14" s="9" t="s">
        <v>50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4955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5.4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26757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200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27" t="s">
        <v>17</v>
      </c>
      <c r="I22" s="50"/>
      <c r="J22" s="51"/>
      <c r="K22" s="25"/>
    </row>
    <row r="23" spans="1:11" x14ac:dyDescent="0.25">
      <c r="A23" s="144" t="s">
        <v>19</v>
      </c>
      <c r="B23" s="145"/>
      <c r="C23" s="146"/>
      <c r="D23" s="147" t="s">
        <v>7</v>
      </c>
      <c r="E23" s="52" t="s">
        <v>20</v>
      </c>
      <c r="F23" s="53"/>
      <c r="G23" s="219">
        <v>54</v>
      </c>
      <c r="H23" s="224">
        <f>F23*G23</f>
        <v>0</v>
      </c>
      <c r="I23" s="50"/>
      <c r="J23" s="54"/>
      <c r="K23" s="55"/>
    </row>
    <row r="24" spans="1:11" x14ac:dyDescent="0.25">
      <c r="A24" s="189" t="s">
        <v>21</v>
      </c>
      <c r="B24" s="190"/>
      <c r="C24" s="191"/>
      <c r="D24" s="56" t="s">
        <v>22</v>
      </c>
      <c r="E24" s="57"/>
      <c r="F24" s="58"/>
      <c r="G24" s="59">
        <f>B18+B19</f>
        <v>26957</v>
      </c>
      <c r="H24" s="225">
        <f t="shared" ref="H24:H29" si="0">F24*G24</f>
        <v>0</v>
      </c>
      <c r="I24" s="50"/>
      <c r="J24" s="54"/>
      <c r="K24" s="55"/>
    </row>
    <row r="25" spans="1:11" x14ac:dyDescent="0.25">
      <c r="A25" s="60" t="s">
        <v>23</v>
      </c>
      <c r="B25" s="61"/>
      <c r="C25" s="62"/>
      <c r="D25" s="63" t="s">
        <v>22</v>
      </c>
      <c r="E25" s="64" t="s">
        <v>55</v>
      </c>
      <c r="F25" s="65"/>
      <c r="G25" s="220">
        <f>B18+B19</f>
        <v>26957</v>
      </c>
      <c r="H25" s="225">
        <f t="shared" si="0"/>
        <v>0</v>
      </c>
      <c r="I25" s="50"/>
      <c r="J25" s="54"/>
      <c r="K25" s="66"/>
    </row>
    <row r="26" spans="1:11" ht="25.15" customHeight="1" x14ac:dyDescent="0.25">
      <c r="A26" s="194" t="s">
        <v>24</v>
      </c>
      <c r="B26" s="195"/>
      <c r="C26" s="196"/>
      <c r="D26" s="139" t="s">
        <v>22</v>
      </c>
      <c r="E26" s="67" t="s">
        <v>20</v>
      </c>
      <c r="F26" s="68"/>
      <c r="G26" s="221">
        <v>50</v>
      </c>
      <c r="H26" s="225">
        <f t="shared" si="0"/>
        <v>0</v>
      </c>
      <c r="I26" s="50" t="s">
        <v>56</v>
      </c>
      <c r="J26" s="69"/>
      <c r="K26" s="66"/>
    </row>
    <row r="27" spans="1:11" x14ac:dyDescent="0.25">
      <c r="A27" s="70" t="s">
        <v>25</v>
      </c>
      <c r="B27" s="71"/>
      <c r="C27" s="71"/>
      <c r="D27" s="72" t="s">
        <v>26</v>
      </c>
      <c r="E27" s="73" t="s">
        <v>20</v>
      </c>
      <c r="F27" s="74"/>
      <c r="G27" s="222">
        <f>B18+B19</f>
        <v>26957</v>
      </c>
      <c r="H27" s="225">
        <f t="shared" si="0"/>
        <v>0</v>
      </c>
      <c r="I27" s="180"/>
      <c r="J27" s="54"/>
      <c r="K27" s="66"/>
    </row>
    <row r="28" spans="1:11" x14ac:dyDescent="0.25">
      <c r="A28" s="134" t="s">
        <v>53</v>
      </c>
      <c r="B28" s="135"/>
      <c r="C28" s="136"/>
      <c r="D28" s="72" t="s">
        <v>10</v>
      </c>
      <c r="E28" s="73" t="s">
        <v>20</v>
      </c>
      <c r="F28" s="129"/>
      <c r="G28" s="222">
        <v>26757</v>
      </c>
      <c r="H28" s="225">
        <f t="shared" si="0"/>
        <v>0</v>
      </c>
      <c r="I28" s="50"/>
      <c r="J28" s="54"/>
      <c r="K28" s="66"/>
    </row>
    <row r="29" spans="1:11" ht="15.75" thickBot="1" x14ac:dyDescent="0.3">
      <c r="A29" s="197" t="s">
        <v>37</v>
      </c>
      <c r="B29" s="198"/>
      <c r="C29" s="199"/>
      <c r="D29" s="148" t="s">
        <v>7</v>
      </c>
      <c r="E29" s="149"/>
      <c r="F29" s="150"/>
      <c r="G29" s="223">
        <v>5009</v>
      </c>
      <c r="H29" s="226">
        <f t="shared" si="0"/>
        <v>0</v>
      </c>
      <c r="I29" s="50"/>
      <c r="J29" s="54"/>
      <c r="K29" s="66"/>
    </row>
    <row r="30" spans="1:11" ht="15.75" thickBot="1" x14ac:dyDescent="0.3">
      <c r="A30" s="80"/>
      <c r="B30" s="81"/>
      <c r="C30" s="81"/>
      <c r="D30" s="81"/>
      <c r="E30" s="77"/>
      <c r="F30" s="77"/>
      <c r="G30" s="142" t="s">
        <v>27</v>
      </c>
      <c r="H30" s="143">
        <f>SUM(H23:H29)</f>
        <v>0</v>
      </c>
      <c r="I30" s="77"/>
      <c r="J30" s="78"/>
      <c r="K30" s="79"/>
    </row>
    <row r="31" spans="1:11" ht="15.75" thickBot="1" x14ac:dyDescent="0.3">
      <c r="A31" s="80"/>
      <c r="B31" s="81"/>
      <c r="C31" s="81"/>
      <c r="D31" s="81"/>
      <c r="E31" s="82"/>
      <c r="F31" s="77"/>
      <c r="G31" s="77"/>
      <c r="H31" s="77"/>
      <c r="I31" s="77"/>
      <c r="J31" s="78" t="s">
        <v>28</v>
      </c>
      <c r="K31" s="83" t="s">
        <v>29</v>
      </c>
    </row>
    <row r="32" spans="1:11" ht="15.75" thickBot="1" x14ac:dyDescent="0.3">
      <c r="A32" s="80"/>
      <c r="B32" s="81"/>
      <c r="C32" s="81"/>
      <c r="D32" s="81"/>
      <c r="E32" s="77"/>
      <c r="F32" s="77"/>
      <c r="G32" s="77"/>
      <c r="H32" s="77" t="s">
        <v>30</v>
      </c>
      <c r="I32" s="84" t="s">
        <v>17</v>
      </c>
      <c r="J32" s="85">
        <f>H30*0.2</f>
        <v>0</v>
      </c>
      <c r="K32" s="86">
        <f>H30*1.2</f>
        <v>0</v>
      </c>
    </row>
    <row r="33" spans="1:13" ht="15.75" thickBot="1" x14ac:dyDescent="0.3">
      <c r="A33" s="87"/>
      <c r="B33" s="88"/>
      <c r="C33" s="88"/>
      <c r="D33" s="88"/>
      <c r="E33" s="88"/>
      <c r="F33" s="89"/>
      <c r="G33" s="90"/>
      <c r="H33" s="90"/>
      <c r="I33" s="91"/>
      <c r="J33" s="92"/>
      <c r="K33" s="93"/>
    </row>
    <row r="34" spans="1:13" ht="15.75" thickBot="1" x14ac:dyDescent="0.3">
      <c r="A34" s="94"/>
      <c r="B34" s="95"/>
      <c r="C34" s="95"/>
      <c r="D34" s="95"/>
      <c r="E34" s="95"/>
      <c r="F34" s="96"/>
      <c r="G34" s="97"/>
      <c r="H34" s="98"/>
      <c r="I34" s="99"/>
      <c r="J34" s="100"/>
      <c r="K34" s="101"/>
    </row>
    <row r="35" spans="1:13" x14ac:dyDescent="0.25">
      <c r="A35" s="102" t="s">
        <v>31</v>
      </c>
      <c r="B35" s="103"/>
      <c r="C35" s="103"/>
      <c r="D35" s="103"/>
      <c r="E35" s="103"/>
      <c r="F35" s="103"/>
      <c r="G35" s="104"/>
      <c r="H35" s="104"/>
      <c r="I35" s="105"/>
      <c r="J35" s="104"/>
      <c r="K35" s="104"/>
      <c r="L35" s="106"/>
      <c r="M35" s="106"/>
    </row>
    <row r="36" spans="1:13" x14ac:dyDescent="0.25">
      <c r="A36" s="107" t="s">
        <v>32</v>
      </c>
      <c r="B36" s="108"/>
      <c r="C36" s="108"/>
      <c r="D36" s="108"/>
      <c r="E36" s="108"/>
      <c r="F36" s="108"/>
      <c r="G36" s="109"/>
      <c r="H36" s="109"/>
      <c r="I36" s="110"/>
      <c r="J36" s="111"/>
      <c r="K36" s="112"/>
      <c r="L36" s="106"/>
      <c r="M36" s="106"/>
    </row>
    <row r="37" spans="1:13" x14ac:dyDescent="0.25">
      <c r="A37" s="192" t="s">
        <v>33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</row>
    <row r="38" spans="1:13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</row>
    <row r="39" spans="1:13" x14ac:dyDescent="0.25">
      <c r="F39" s="3"/>
      <c r="H39" s="3"/>
      <c r="J39" s="3"/>
      <c r="K39" s="3"/>
    </row>
    <row r="40" spans="1:13" x14ac:dyDescent="0.25">
      <c r="A40" s="113"/>
      <c r="B40" s="113"/>
      <c r="C40" s="114"/>
      <c r="D40" s="115"/>
      <c r="E40" s="115"/>
      <c r="F40" s="115"/>
      <c r="G40" s="116" t="s">
        <v>34</v>
      </c>
      <c r="H40" s="116"/>
      <c r="I40" s="116"/>
      <c r="J40" s="3"/>
      <c r="K40" s="3"/>
    </row>
    <row r="41" spans="1:13" x14ac:dyDescent="0.25">
      <c r="A41" s="193" t="s">
        <v>35</v>
      </c>
      <c r="B41" s="193"/>
      <c r="C41" s="193"/>
      <c r="D41" s="117"/>
      <c r="E41" s="117"/>
      <c r="F41" s="114"/>
      <c r="G41" s="116" t="s">
        <v>36</v>
      </c>
      <c r="H41" s="116"/>
      <c r="I41" s="116"/>
      <c r="J41" s="3"/>
      <c r="K41" s="3"/>
    </row>
  </sheetData>
  <mergeCells count="5">
    <mergeCell ref="A24:C24"/>
    <mergeCell ref="A37:M37"/>
    <mergeCell ref="A41:C41"/>
    <mergeCell ref="A26:C26"/>
    <mergeCell ref="A29:C29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3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1" t="s">
        <v>82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61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60</v>
      </c>
      <c r="B14" s="9"/>
      <c r="C14" s="9"/>
      <c r="D14" s="9" t="s">
        <v>73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5775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30885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150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27" t="s">
        <v>17</v>
      </c>
      <c r="I22" s="50"/>
      <c r="J22" s="51"/>
      <c r="K22" s="25"/>
    </row>
    <row r="23" spans="1:11" x14ac:dyDescent="0.25">
      <c r="A23" s="174" t="s">
        <v>19</v>
      </c>
      <c r="B23" s="175"/>
      <c r="C23" s="176"/>
      <c r="D23" s="177" t="s">
        <v>7</v>
      </c>
      <c r="E23" s="159" t="s">
        <v>20</v>
      </c>
      <c r="F23" s="160"/>
      <c r="G23" s="228">
        <f>B17*2</f>
        <v>11</v>
      </c>
      <c r="H23" s="224">
        <f>F23*G23</f>
        <v>0</v>
      </c>
      <c r="I23" s="50"/>
      <c r="J23" s="54"/>
      <c r="K23" s="55"/>
    </row>
    <row r="24" spans="1:11" x14ac:dyDescent="0.25">
      <c r="A24" s="200" t="s">
        <v>21</v>
      </c>
      <c r="B24" s="201"/>
      <c r="C24" s="201"/>
      <c r="D24" s="119" t="s">
        <v>22</v>
      </c>
      <c r="E24" s="153"/>
      <c r="F24" s="76"/>
      <c r="G24" s="229">
        <f>B18+B19</f>
        <v>31035</v>
      </c>
      <c r="H24" s="225">
        <f t="shared" ref="H24:H31" si="0">F24*G24</f>
        <v>0</v>
      </c>
      <c r="I24" s="50"/>
      <c r="J24" s="54"/>
      <c r="K24" s="55"/>
    </row>
    <row r="25" spans="1:11" x14ac:dyDescent="0.25">
      <c r="A25" s="178" t="s">
        <v>23</v>
      </c>
      <c r="B25" s="154"/>
      <c r="C25" s="154"/>
      <c r="D25" s="119" t="s">
        <v>22</v>
      </c>
      <c r="E25" s="75" t="s">
        <v>55</v>
      </c>
      <c r="F25" s="76"/>
      <c r="G25" s="230">
        <f>B18+B19</f>
        <v>31035</v>
      </c>
      <c r="H25" s="225">
        <f t="shared" si="0"/>
        <v>0</v>
      </c>
      <c r="I25" s="50"/>
      <c r="J25" s="54"/>
      <c r="K25" s="66"/>
    </row>
    <row r="26" spans="1:11" x14ac:dyDescent="0.25">
      <c r="A26" s="178" t="s">
        <v>62</v>
      </c>
      <c r="B26" s="154"/>
      <c r="C26" s="154"/>
      <c r="D26" s="119" t="s">
        <v>10</v>
      </c>
      <c r="E26" s="75" t="s">
        <v>63</v>
      </c>
      <c r="F26" s="76"/>
      <c r="G26" s="230">
        <v>20255</v>
      </c>
      <c r="H26" s="225">
        <f t="shared" si="0"/>
        <v>0</v>
      </c>
      <c r="I26" s="50"/>
      <c r="J26" s="54"/>
      <c r="K26" s="66"/>
    </row>
    <row r="27" spans="1:11" ht="25.15" customHeight="1" x14ac:dyDescent="0.25">
      <c r="A27" s="202" t="s">
        <v>58</v>
      </c>
      <c r="B27" s="203"/>
      <c r="C27" s="203"/>
      <c r="D27" s="155" t="s">
        <v>22</v>
      </c>
      <c r="E27" s="156" t="s">
        <v>52</v>
      </c>
      <c r="F27" s="157"/>
      <c r="G27" s="231">
        <v>20255</v>
      </c>
      <c r="H27" s="225">
        <f t="shared" si="0"/>
        <v>0</v>
      </c>
      <c r="I27" s="50" t="s">
        <v>75</v>
      </c>
      <c r="J27" s="69"/>
      <c r="K27" s="66"/>
    </row>
    <row r="28" spans="1:11" x14ac:dyDescent="0.25">
      <c r="A28" s="179" t="s">
        <v>25</v>
      </c>
      <c r="B28" s="154"/>
      <c r="C28" s="154"/>
      <c r="D28" s="158" t="s">
        <v>26</v>
      </c>
      <c r="E28" s="75" t="s">
        <v>20</v>
      </c>
      <c r="F28" s="76"/>
      <c r="G28" s="230">
        <f>B18+B19</f>
        <v>31035</v>
      </c>
      <c r="H28" s="225">
        <f t="shared" si="0"/>
        <v>0</v>
      </c>
      <c r="I28" s="50"/>
      <c r="J28" s="54"/>
      <c r="K28" s="66"/>
    </row>
    <row r="29" spans="1:11" x14ac:dyDescent="0.25">
      <c r="A29" s="179" t="s">
        <v>53</v>
      </c>
      <c r="B29" s="154"/>
      <c r="C29" s="154"/>
      <c r="D29" s="158" t="s">
        <v>10</v>
      </c>
      <c r="E29" s="75" t="s">
        <v>20</v>
      </c>
      <c r="F29" s="76"/>
      <c r="G29" s="230">
        <v>20255</v>
      </c>
      <c r="H29" s="225">
        <f t="shared" si="0"/>
        <v>0</v>
      </c>
      <c r="I29" s="50"/>
      <c r="J29" s="54"/>
      <c r="K29" s="66"/>
    </row>
    <row r="30" spans="1:11" x14ac:dyDescent="0.25">
      <c r="A30" s="179" t="s">
        <v>74</v>
      </c>
      <c r="B30" s="154"/>
      <c r="C30" s="154"/>
      <c r="D30" s="158" t="s">
        <v>10</v>
      </c>
      <c r="E30" s="75" t="s">
        <v>20</v>
      </c>
      <c r="F30" s="76"/>
      <c r="G30" s="230">
        <v>5315</v>
      </c>
      <c r="H30" s="225">
        <f t="shared" si="0"/>
        <v>0</v>
      </c>
      <c r="I30" s="50"/>
      <c r="J30" s="54"/>
      <c r="K30" s="66"/>
    </row>
    <row r="31" spans="1:11" ht="15.75" thickBot="1" x14ac:dyDescent="0.3">
      <c r="A31" s="204" t="s">
        <v>37</v>
      </c>
      <c r="B31" s="205"/>
      <c r="C31" s="205"/>
      <c r="D31" s="148" t="s">
        <v>7</v>
      </c>
      <c r="E31" s="149"/>
      <c r="F31" s="150"/>
      <c r="G31" s="223">
        <v>5658</v>
      </c>
      <c r="H31" s="226">
        <f t="shared" si="0"/>
        <v>0</v>
      </c>
      <c r="I31" s="50"/>
      <c r="J31" s="54"/>
      <c r="K31" s="66"/>
    </row>
    <row r="32" spans="1:11" ht="15.75" thickBot="1" x14ac:dyDescent="0.3">
      <c r="A32" s="80"/>
      <c r="B32" s="81"/>
      <c r="C32" s="81"/>
      <c r="D32" s="81"/>
      <c r="E32" s="77"/>
      <c r="F32" s="77"/>
      <c r="G32" s="142" t="s">
        <v>27</v>
      </c>
      <c r="H32" s="143">
        <f>SUM(H23:H31)</f>
        <v>0</v>
      </c>
      <c r="I32" s="77"/>
      <c r="J32" s="78"/>
      <c r="K32" s="79"/>
    </row>
    <row r="33" spans="1:13" ht="15.75" thickBot="1" x14ac:dyDescent="0.3">
      <c r="A33" s="80"/>
      <c r="B33" s="81"/>
      <c r="C33" s="81"/>
      <c r="D33" s="81"/>
      <c r="E33" s="82"/>
      <c r="F33" s="77"/>
      <c r="G33" s="77"/>
      <c r="H33" s="77"/>
      <c r="I33" s="77"/>
      <c r="J33" s="78" t="s">
        <v>28</v>
      </c>
      <c r="K33" s="83" t="s">
        <v>29</v>
      </c>
    </row>
    <row r="34" spans="1:13" ht="15.75" thickBot="1" x14ac:dyDescent="0.3">
      <c r="A34" s="80"/>
      <c r="B34" s="81"/>
      <c r="C34" s="81"/>
      <c r="D34" s="81"/>
      <c r="E34" s="77"/>
      <c r="F34" s="77"/>
      <c r="G34" s="77"/>
      <c r="H34" s="77" t="s">
        <v>30</v>
      </c>
      <c r="I34" s="84" t="s">
        <v>17</v>
      </c>
      <c r="J34" s="85">
        <f>H32*0.2</f>
        <v>0</v>
      </c>
      <c r="K34" s="86">
        <f>H32*1.2</f>
        <v>0</v>
      </c>
    </row>
    <row r="35" spans="1:13" ht="15.75" thickBot="1" x14ac:dyDescent="0.3">
      <c r="A35" s="87"/>
      <c r="B35" s="88"/>
      <c r="C35" s="88"/>
      <c r="D35" s="88"/>
      <c r="E35" s="88"/>
      <c r="F35" s="89"/>
      <c r="G35" s="90"/>
      <c r="H35" s="90"/>
      <c r="I35" s="91"/>
      <c r="J35" s="92"/>
      <c r="K35" s="93"/>
    </row>
    <row r="36" spans="1:13" ht="15.75" thickBot="1" x14ac:dyDescent="0.3">
      <c r="A36" s="94"/>
      <c r="B36" s="95"/>
      <c r="C36" s="95"/>
      <c r="D36" s="95"/>
      <c r="E36" s="95"/>
      <c r="F36" s="96"/>
      <c r="G36" s="97"/>
      <c r="H36" s="98"/>
      <c r="I36" s="99"/>
      <c r="J36" s="100"/>
      <c r="K36" s="101"/>
    </row>
    <row r="37" spans="1:13" x14ac:dyDescent="0.25">
      <c r="A37" s="102" t="s">
        <v>31</v>
      </c>
      <c r="B37" s="103"/>
      <c r="C37" s="103"/>
      <c r="D37" s="103"/>
      <c r="E37" s="103"/>
      <c r="F37" s="103"/>
      <c r="G37" s="104"/>
      <c r="H37" s="104"/>
      <c r="I37" s="105"/>
      <c r="J37" s="104"/>
      <c r="K37" s="104"/>
      <c r="L37" s="106"/>
      <c r="M37" s="106"/>
    </row>
    <row r="38" spans="1:13" x14ac:dyDescent="0.25">
      <c r="A38" s="107" t="s">
        <v>32</v>
      </c>
      <c r="B38" s="108"/>
      <c r="C38" s="108"/>
      <c r="D38" s="108"/>
      <c r="E38" s="108"/>
      <c r="F38" s="108"/>
      <c r="G38" s="109"/>
      <c r="H38" s="109"/>
      <c r="I38" s="110"/>
      <c r="J38" s="111"/>
      <c r="K38" s="112"/>
      <c r="L38" s="106"/>
      <c r="M38" s="106"/>
    </row>
    <row r="39" spans="1:13" x14ac:dyDescent="0.25">
      <c r="A39" s="192" t="s">
        <v>33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</row>
    <row r="40" spans="1:13" x14ac:dyDescent="0.25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</row>
    <row r="41" spans="1:13" x14ac:dyDescent="0.25">
      <c r="F41" s="3"/>
      <c r="H41" s="3"/>
      <c r="J41" s="3"/>
      <c r="K41" s="3"/>
    </row>
    <row r="42" spans="1:13" x14ac:dyDescent="0.25">
      <c r="A42" s="113"/>
      <c r="B42" s="113"/>
      <c r="C42" s="114"/>
      <c r="D42" s="115"/>
      <c r="E42" s="115"/>
      <c r="F42" s="115"/>
      <c r="G42" s="116" t="s">
        <v>34</v>
      </c>
      <c r="H42" s="116"/>
      <c r="I42" s="116"/>
      <c r="J42" s="3"/>
      <c r="K42" s="3"/>
    </row>
    <row r="43" spans="1:13" x14ac:dyDescent="0.25">
      <c r="A43" s="193" t="s">
        <v>35</v>
      </c>
      <c r="B43" s="193"/>
      <c r="C43" s="193"/>
      <c r="D43" s="117"/>
      <c r="E43" s="117"/>
      <c r="F43" s="114"/>
      <c r="G43" s="116" t="s">
        <v>36</v>
      </c>
      <c r="H43" s="116"/>
      <c r="I43" s="116"/>
      <c r="J43" s="3"/>
      <c r="K43" s="3"/>
    </row>
  </sheetData>
  <mergeCells count="5">
    <mergeCell ref="A24:C24"/>
    <mergeCell ref="A27:C27"/>
    <mergeCell ref="A39:M39"/>
    <mergeCell ref="A43:C43"/>
    <mergeCell ref="A31:C31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topLeftCell="A4" workbookViewId="0">
      <selection activeCell="F28" sqref="F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1" t="s">
        <v>81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66</v>
      </c>
      <c r="B14" s="9"/>
      <c r="C14" s="9"/>
      <c r="D14" s="9" t="s">
        <v>64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663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3978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15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27" t="s">
        <v>17</v>
      </c>
      <c r="I22" s="50"/>
      <c r="J22" s="51"/>
      <c r="K22" s="25"/>
    </row>
    <row r="23" spans="1:11" x14ac:dyDescent="0.25">
      <c r="A23" s="144" t="s">
        <v>19</v>
      </c>
      <c r="B23" s="145"/>
      <c r="C23" s="146"/>
      <c r="D23" s="147" t="s">
        <v>7</v>
      </c>
      <c r="E23" s="52" t="s">
        <v>20</v>
      </c>
      <c r="F23" s="53"/>
      <c r="G23" s="219">
        <v>36</v>
      </c>
      <c r="H23" s="224">
        <f>F23*G23</f>
        <v>0</v>
      </c>
      <c r="I23" s="50"/>
      <c r="J23" s="54"/>
      <c r="K23" s="55"/>
    </row>
    <row r="24" spans="1:11" x14ac:dyDescent="0.25">
      <c r="A24" s="206" t="s">
        <v>21</v>
      </c>
      <c r="B24" s="207"/>
      <c r="C24" s="207"/>
      <c r="D24" s="151" t="s">
        <v>22</v>
      </c>
      <c r="E24" s="152"/>
      <c r="F24" s="140"/>
      <c r="G24" s="141">
        <v>2868</v>
      </c>
      <c r="H24" s="225">
        <f t="shared" ref="H24:H32" si="0">F24*G24</f>
        <v>0</v>
      </c>
      <c r="I24" s="50"/>
      <c r="J24" s="54"/>
      <c r="K24" s="55"/>
    </row>
    <row r="25" spans="1:11" x14ac:dyDescent="0.25">
      <c r="A25" s="211" t="s">
        <v>78</v>
      </c>
      <c r="B25" s="212"/>
      <c r="C25" s="213"/>
      <c r="D25" s="119" t="s">
        <v>10</v>
      </c>
      <c r="E25" s="153" t="s">
        <v>54</v>
      </c>
      <c r="F25" s="76"/>
      <c r="G25" s="229">
        <v>1110</v>
      </c>
      <c r="H25" s="225">
        <f t="shared" si="0"/>
        <v>0</v>
      </c>
      <c r="I25" s="50"/>
      <c r="J25" s="54"/>
      <c r="K25" s="55"/>
    </row>
    <row r="26" spans="1:11" x14ac:dyDescent="0.25">
      <c r="A26" s="214" t="s">
        <v>23</v>
      </c>
      <c r="B26" s="215"/>
      <c r="C26" s="216"/>
      <c r="D26" s="119" t="s">
        <v>22</v>
      </c>
      <c r="E26" s="75" t="s">
        <v>55</v>
      </c>
      <c r="F26" s="76"/>
      <c r="G26" s="230">
        <f>B18+B19</f>
        <v>3993</v>
      </c>
      <c r="H26" s="225">
        <f t="shared" si="0"/>
        <v>0</v>
      </c>
      <c r="I26" s="50"/>
      <c r="J26" s="54"/>
      <c r="K26" s="66"/>
    </row>
    <row r="27" spans="1:11" ht="25.15" customHeight="1" x14ac:dyDescent="0.25">
      <c r="A27" s="202" t="s">
        <v>24</v>
      </c>
      <c r="B27" s="203"/>
      <c r="C27" s="203"/>
      <c r="D27" s="155" t="s">
        <v>22</v>
      </c>
      <c r="E27" s="156" t="s">
        <v>20</v>
      </c>
      <c r="F27" s="157"/>
      <c r="G27" s="231">
        <v>2868</v>
      </c>
      <c r="H27" s="225">
        <f t="shared" si="0"/>
        <v>0</v>
      </c>
      <c r="I27" s="50" t="s">
        <v>67</v>
      </c>
      <c r="J27" s="69"/>
      <c r="K27" s="66"/>
    </row>
    <row r="28" spans="1:11" ht="25.15" customHeight="1" x14ac:dyDescent="0.25">
      <c r="A28" s="208" t="s">
        <v>58</v>
      </c>
      <c r="B28" s="209"/>
      <c r="C28" s="210"/>
      <c r="D28" s="155" t="s">
        <v>10</v>
      </c>
      <c r="E28" s="156" t="s">
        <v>52</v>
      </c>
      <c r="F28" s="157"/>
      <c r="G28" s="231">
        <v>1110</v>
      </c>
      <c r="H28" s="225">
        <f t="shared" si="0"/>
        <v>0</v>
      </c>
      <c r="I28" s="50" t="s">
        <v>68</v>
      </c>
      <c r="J28" s="69"/>
      <c r="K28" s="66"/>
    </row>
    <row r="29" spans="1:11" x14ac:dyDescent="0.25">
      <c r="A29" s="179" t="s">
        <v>25</v>
      </c>
      <c r="B29" s="154"/>
      <c r="C29" s="154"/>
      <c r="D29" s="158" t="s">
        <v>26</v>
      </c>
      <c r="E29" s="75" t="s">
        <v>20</v>
      </c>
      <c r="F29" s="76"/>
      <c r="G29" s="230">
        <f>B18+B19</f>
        <v>3993</v>
      </c>
      <c r="H29" s="225">
        <f t="shared" si="0"/>
        <v>0</v>
      </c>
      <c r="I29" s="50"/>
      <c r="J29" s="54"/>
      <c r="K29" s="66"/>
    </row>
    <row r="30" spans="1:11" x14ac:dyDescent="0.25">
      <c r="A30" s="179" t="s">
        <v>53</v>
      </c>
      <c r="B30" s="154"/>
      <c r="C30" s="154"/>
      <c r="D30" s="158" t="s">
        <v>10</v>
      </c>
      <c r="E30" s="75" t="s">
        <v>20</v>
      </c>
      <c r="F30" s="76"/>
      <c r="G30" s="230">
        <v>1110</v>
      </c>
      <c r="H30" s="225">
        <f t="shared" si="0"/>
        <v>0</v>
      </c>
      <c r="I30" s="50"/>
      <c r="J30" s="54"/>
      <c r="K30" s="66"/>
    </row>
    <row r="31" spans="1:11" x14ac:dyDescent="0.25">
      <c r="A31" s="179" t="s">
        <v>76</v>
      </c>
      <c r="B31" s="154"/>
      <c r="C31" s="154"/>
      <c r="D31" s="158" t="s">
        <v>77</v>
      </c>
      <c r="E31" s="75"/>
      <c r="F31" s="76"/>
      <c r="G31" s="230">
        <v>2</v>
      </c>
      <c r="H31" s="225">
        <f t="shared" si="0"/>
        <v>0</v>
      </c>
      <c r="I31" s="50"/>
      <c r="J31" s="54"/>
      <c r="K31" s="66"/>
    </row>
    <row r="32" spans="1:11" ht="15.75" thickBot="1" x14ac:dyDescent="0.3">
      <c r="A32" s="197" t="s">
        <v>37</v>
      </c>
      <c r="B32" s="198"/>
      <c r="C32" s="199"/>
      <c r="D32" s="148" t="s">
        <v>7</v>
      </c>
      <c r="E32" s="149"/>
      <c r="F32" s="150"/>
      <c r="G32" s="223">
        <v>350</v>
      </c>
      <c r="H32" s="226">
        <f t="shared" si="0"/>
        <v>0</v>
      </c>
      <c r="I32" s="50"/>
      <c r="J32" s="54"/>
      <c r="K32" s="66"/>
    </row>
    <row r="33" spans="1:13" ht="15.75" thickBot="1" x14ac:dyDescent="0.3">
      <c r="A33" s="80"/>
      <c r="B33" s="81"/>
      <c r="C33" s="81"/>
      <c r="D33" s="81"/>
      <c r="E33" s="77"/>
      <c r="F33" s="77"/>
      <c r="G33" s="142" t="s">
        <v>27</v>
      </c>
      <c r="H33" s="143">
        <f>SUM(H23:H32)</f>
        <v>0</v>
      </c>
      <c r="I33" s="77"/>
      <c r="J33" s="78"/>
      <c r="K33" s="79"/>
    </row>
    <row r="34" spans="1:13" ht="15.75" thickBot="1" x14ac:dyDescent="0.3">
      <c r="A34" s="80"/>
      <c r="B34" s="81"/>
      <c r="C34" s="81"/>
      <c r="D34" s="81"/>
      <c r="E34" s="82"/>
      <c r="F34" s="77"/>
      <c r="G34" s="77"/>
      <c r="H34" s="77"/>
      <c r="I34" s="77"/>
      <c r="J34" s="78" t="s">
        <v>28</v>
      </c>
      <c r="K34" s="83" t="s">
        <v>29</v>
      </c>
    </row>
    <row r="35" spans="1:13" ht="15.75" thickBot="1" x14ac:dyDescent="0.3">
      <c r="A35" s="80"/>
      <c r="B35" s="81"/>
      <c r="C35" s="81"/>
      <c r="D35" s="81"/>
      <c r="E35" s="77"/>
      <c r="F35" s="77"/>
      <c r="G35" s="77"/>
      <c r="H35" s="77" t="s">
        <v>30</v>
      </c>
      <c r="I35" s="84" t="s">
        <v>17</v>
      </c>
      <c r="J35" s="85">
        <f>H33*0.2</f>
        <v>0</v>
      </c>
      <c r="K35" s="86">
        <f>H33*1.2</f>
        <v>0</v>
      </c>
    </row>
    <row r="36" spans="1:13" ht="15.75" thickBot="1" x14ac:dyDescent="0.3">
      <c r="A36" s="87"/>
      <c r="B36" s="88"/>
      <c r="C36" s="88"/>
      <c r="D36" s="88"/>
      <c r="E36" s="88"/>
      <c r="F36" s="89"/>
      <c r="G36" s="90"/>
      <c r="H36" s="90"/>
      <c r="I36" s="91"/>
      <c r="J36" s="92"/>
      <c r="K36" s="93"/>
    </row>
    <row r="37" spans="1:13" ht="15.75" thickBot="1" x14ac:dyDescent="0.3">
      <c r="A37" s="94"/>
      <c r="B37" s="95"/>
      <c r="C37" s="95"/>
      <c r="D37" s="95"/>
      <c r="E37" s="95"/>
      <c r="F37" s="96"/>
      <c r="G37" s="97"/>
      <c r="H37" s="98"/>
      <c r="I37" s="99"/>
      <c r="J37" s="100"/>
      <c r="K37" s="101"/>
    </row>
    <row r="38" spans="1:13" x14ac:dyDescent="0.25">
      <c r="A38" s="102" t="s">
        <v>31</v>
      </c>
      <c r="B38" s="103"/>
      <c r="C38" s="103"/>
      <c r="D38" s="103"/>
      <c r="E38" s="103"/>
      <c r="F38" s="103"/>
      <c r="G38" s="104"/>
      <c r="H38" s="104"/>
      <c r="I38" s="105"/>
      <c r="J38" s="104"/>
      <c r="K38" s="104"/>
      <c r="L38" s="106"/>
      <c r="M38" s="106"/>
    </row>
    <row r="39" spans="1:13" x14ac:dyDescent="0.25">
      <c r="A39" s="107" t="s">
        <v>32</v>
      </c>
      <c r="B39" s="108"/>
      <c r="C39" s="108"/>
      <c r="D39" s="108"/>
      <c r="E39" s="108"/>
      <c r="F39" s="108"/>
      <c r="G39" s="109"/>
      <c r="H39" s="109"/>
      <c r="I39" s="110"/>
      <c r="J39" s="111"/>
      <c r="K39" s="112"/>
      <c r="L39" s="106"/>
      <c r="M39" s="106"/>
    </row>
    <row r="40" spans="1:13" x14ac:dyDescent="0.25">
      <c r="A40" s="192" t="s">
        <v>33</v>
      </c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</row>
    <row r="41" spans="1:13" x14ac:dyDescent="0.25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</row>
    <row r="42" spans="1:13" x14ac:dyDescent="0.25">
      <c r="F42" s="3"/>
      <c r="H42" s="3"/>
      <c r="J42" s="3"/>
      <c r="K42" s="3"/>
    </row>
    <row r="43" spans="1:13" x14ac:dyDescent="0.25">
      <c r="A43" s="113"/>
      <c r="B43" s="113"/>
      <c r="C43" s="114"/>
      <c r="D43" s="115"/>
      <c r="E43" s="115"/>
      <c r="F43" s="115"/>
      <c r="G43" s="116" t="s">
        <v>34</v>
      </c>
      <c r="H43" s="116"/>
      <c r="I43" s="116"/>
      <c r="J43" s="3"/>
      <c r="K43" s="3"/>
    </row>
    <row r="44" spans="1:13" x14ac:dyDescent="0.25">
      <c r="A44" s="193" t="s">
        <v>35</v>
      </c>
      <c r="B44" s="193"/>
      <c r="C44" s="193"/>
      <c r="D44" s="117"/>
      <c r="E44" s="117"/>
      <c r="F44" s="114"/>
      <c r="G44" s="116" t="s">
        <v>36</v>
      </c>
      <c r="H44" s="116"/>
      <c r="I44" s="116"/>
      <c r="J44" s="3"/>
      <c r="K44" s="3"/>
    </row>
  </sheetData>
  <mergeCells count="8">
    <mergeCell ref="A40:M40"/>
    <mergeCell ref="A44:C44"/>
    <mergeCell ref="A24:C24"/>
    <mergeCell ref="A27:C27"/>
    <mergeCell ref="A32:C32"/>
    <mergeCell ref="A28:C28"/>
    <mergeCell ref="A25:C25"/>
    <mergeCell ref="A26:C26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1"/>
  <sheetViews>
    <sheetView workbookViewId="0">
      <selection activeCell="L16" sqref="L16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42578125" customWidth="1"/>
    <col min="5" max="5" width="32.57031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2" x14ac:dyDescent="0.25">
      <c r="B2" s="131" t="s">
        <v>79</v>
      </c>
      <c r="C2" s="131"/>
      <c r="D2" s="131"/>
      <c r="E2" s="131"/>
      <c r="F2" s="120"/>
      <c r="G2" s="120"/>
      <c r="H2" s="120"/>
      <c r="I2" s="120"/>
    </row>
    <row r="3" spans="2:12" ht="15.75" thickBot="1" x14ac:dyDescent="0.3">
      <c r="B3" s="217"/>
      <c r="C3" s="218"/>
      <c r="D3" s="218"/>
      <c r="E3" s="218"/>
      <c r="F3" s="218"/>
      <c r="G3" s="218"/>
      <c r="H3" s="218"/>
      <c r="I3" s="218"/>
    </row>
    <row r="4" spans="2:12" ht="32.450000000000003" customHeight="1" thickBot="1" x14ac:dyDescent="0.3">
      <c r="B4" s="163" t="s">
        <v>38</v>
      </c>
      <c r="C4" s="164" t="s">
        <v>39</v>
      </c>
      <c r="D4" s="164" t="s">
        <v>40</v>
      </c>
      <c r="E4" s="164" t="s">
        <v>48</v>
      </c>
      <c r="F4" s="165" t="s">
        <v>42</v>
      </c>
      <c r="G4" s="165" t="s">
        <v>41</v>
      </c>
      <c r="H4" s="166" t="s">
        <v>43</v>
      </c>
      <c r="I4" s="167" t="s">
        <v>44</v>
      </c>
      <c r="J4" s="168" t="s">
        <v>45</v>
      </c>
      <c r="K4" s="133"/>
    </row>
    <row r="5" spans="2:12" s="188" customFormat="1" ht="14.25" customHeight="1" x14ac:dyDescent="0.25">
      <c r="B5" s="181">
        <v>4</v>
      </c>
      <c r="C5" s="182" t="s">
        <v>49</v>
      </c>
      <c r="D5" s="182" t="s">
        <v>47</v>
      </c>
      <c r="E5" s="183" t="s">
        <v>51</v>
      </c>
      <c r="F5" s="184">
        <v>0</v>
      </c>
      <c r="G5" s="184">
        <v>13.5</v>
      </c>
      <c r="H5" s="185">
        <v>4.9550000000000001</v>
      </c>
      <c r="I5" s="186">
        <f>'2441'!H30</f>
        <v>0</v>
      </c>
      <c r="J5" s="187">
        <f t="shared" ref="J5" si="0">I5*1.2</f>
        <v>0</v>
      </c>
    </row>
    <row r="6" spans="2:12" x14ac:dyDescent="0.25">
      <c r="B6" s="169">
        <v>1</v>
      </c>
      <c r="C6" s="122" t="s">
        <v>69</v>
      </c>
      <c r="D6" s="122" t="s">
        <v>47</v>
      </c>
      <c r="E6" s="132" t="s">
        <v>70</v>
      </c>
      <c r="F6" s="123">
        <v>0.52500000000000002</v>
      </c>
      <c r="G6" s="122">
        <v>10.464</v>
      </c>
      <c r="H6" s="123">
        <v>5.7750000000000004</v>
      </c>
      <c r="I6" s="124">
        <f>'2463'!H32</f>
        <v>0</v>
      </c>
      <c r="J6" s="125">
        <f>I6*1.2</f>
        <v>0</v>
      </c>
      <c r="K6" s="133"/>
      <c r="L6" s="133"/>
    </row>
    <row r="7" spans="2:12" ht="15.75" thickBot="1" x14ac:dyDescent="0.3">
      <c r="B7" s="161">
        <v>2</v>
      </c>
      <c r="C7" s="122" t="s">
        <v>71</v>
      </c>
      <c r="D7" s="122" t="s">
        <v>47</v>
      </c>
      <c r="E7" s="132" t="s">
        <v>72</v>
      </c>
      <c r="F7" s="137">
        <v>3.1E-2</v>
      </c>
      <c r="G7" s="126">
        <v>3.9489999999999998</v>
      </c>
      <c r="H7" s="123">
        <v>0.66300000000000003</v>
      </c>
      <c r="I7" s="127">
        <f>'2444'!H33</f>
        <v>0</v>
      </c>
      <c r="J7" s="125">
        <f>I7*1.2</f>
        <v>0</v>
      </c>
      <c r="K7" s="133"/>
      <c r="L7" s="133"/>
    </row>
    <row r="8" spans="2:12" ht="15.75" thickBot="1" x14ac:dyDescent="0.3">
      <c r="B8" s="170"/>
      <c r="C8" s="128" t="s">
        <v>46</v>
      </c>
      <c r="D8" s="128"/>
      <c r="E8" s="128"/>
      <c r="F8" s="128"/>
      <c r="G8" s="171"/>
      <c r="H8" s="173">
        <f>SUM(H5:H7)</f>
        <v>11.393000000000001</v>
      </c>
      <c r="I8" s="172">
        <f>SUM(I5:I7)</f>
        <v>0</v>
      </c>
      <c r="J8" s="138">
        <f>SUM(J5:J7)</f>
        <v>0</v>
      </c>
      <c r="K8" s="130"/>
      <c r="L8" s="133"/>
    </row>
    <row r="9" spans="2:12" x14ac:dyDescent="0.25"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2:12" x14ac:dyDescent="0.25">
      <c r="B10" s="133"/>
      <c r="C10" s="133"/>
      <c r="D10" s="133"/>
      <c r="E10" s="133"/>
      <c r="F10" s="133"/>
      <c r="G10" s="133"/>
      <c r="H10" s="133"/>
      <c r="I10" s="133"/>
      <c r="J10" s="133"/>
      <c r="K10" s="133"/>
    </row>
    <row r="11" spans="2:12" x14ac:dyDescent="0.25">
      <c r="I11" s="162"/>
    </row>
  </sheetData>
  <mergeCells count="1">
    <mergeCell ref="B3:I3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2441</vt:lpstr>
      <vt:lpstr>2463</vt:lpstr>
      <vt:lpstr>2444</vt:lpstr>
      <vt:lpstr>ZV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2019-11-14T12:08:26Z</cp:lastPrinted>
  <dcterms:created xsi:type="dcterms:W3CDTF">2018-05-11T08:20:24Z</dcterms:created>
  <dcterms:modified xsi:type="dcterms:W3CDTF">2020-02-19T08:19:24Z</dcterms:modified>
</cp:coreProperties>
</file>